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blic Calendar" sheetId="1" r:id="rId4"/>
    <sheet state="visible" name="HW &amp; Quiz Schedule" sheetId="2" r:id="rId5"/>
  </sheets>
  <definedNames/>
  <calcPr/>
  <extLst>
    <ext uri="GoogleSheetsCustomDataVersion2">
      <go:sheetsCustomData xmlns:go="http://customooxmlschemas.google.com/" r:id="rId6" roundtripDataChecksum="4NnCv0uDu719ZY1pcixiNmEkN0kdT/wRXDV3LY0WAhY="/>
    </ext>
  </extLst>
</workbook>
</file>

<file path=xl/sharedStrings.xml><?xml version="1.0" encoding="utf-8"?>
<sst xmlns="http://schemas.openxmlformats.org/spreadsheetml/2006/main" count="131" uniqueCount="115">
  <si>
    <t>SA325 Cost Estimation;  Spring 2026</t>
  </si>
  <si>
    <t>Start Date</t>
  </si>
  <si>
    <t>Module</t>
  </si>
  <si>
    <t xml:space="preserve">Topic </t>
  </si>
  <si>
    <t>Reading</t>
  </si>
  <si>
    <t>Quiz</t>
  </si>
  <si>
    <t>Homework</t>
  </si>
  <si>
    <t>Introductions</t>
  </si>
  <si>
    <t>Professor, Students, Course</t>
  </si>
  <si>
    <t>Chapter 1</t>
  </si>
  <si>
    <t>Introduction to Cost Estimating</t>
  </si>
  <si>
    <t>Chapter 2</t>
  </si>
  <si>
    <t>Requirements, Methodologies, Processes</t>
  </si>
  <si>
    <t>Quiz 1 (CH 1-2) : 16 JAN</t>
  </si>
  <si>
    <t>The Cost Estimating Process</t>
  </si>
  <si>
    <t>Chapter 3</t>
  </si>
  <si>
    <t>Data Collection and Use</t>
  </si>
  <si>
    <t>Quiz 2 (CH 3) : 23 JAN</t>
  </si>
  <si>
    <t>HW1 Due: 23 JAN</t>
  </si>
  <si>
    <t>Data Sources (Earned Value Management)</t>
  </si>
  <si>
    <t>Chapter 4</t>
  </si>
  <si>
    <t>Data Normalization</t>
  </si>
  <si>
    <t>Chapter 5</t>
  </si>
  <si>
    <t>Quiz 3 (CH 4-5): 04 FEB</t>
  </si>
  <si>
    <t>HW2 Due: 04 FEB</t>
  </si>
  <si>
    <t>Exam 1 (Modules 1 - 3)</t>
  </si>
  <si>
    <t>Statistical Methodologies and Regressions</t>
  </si>
  <si>
    <t>Univariate Statistics</t>
  </si>
  <si>
    <t>Chapter 6</t>
  </si>
  <si>
    <t>Quiz 4 (CH 6): 20 FEB</t>
  </si>
  <si>
    <t>Simple Linear Regression</t>
  </si>
  <si>
    <t>Chapter 7</t>
  </si>
  <si>
    <t>Multivariate Regression</t>
  </si>
  <si>
    <t>Chapter 8</t>
  </si>
  <si>
    <t>Quiz 5 (CH 7-8): 06 MAR</t>
  </si>
  <si>
    <t>HW 3 Due: 04 MAR</t>
  </si>
  <si>
    <t>Learning Curves</t>
  </si>
  <si>
    <t>Intrinsically Linear Regression</t>
  </si>
  <si>
    <t>Chapter 9</t>
  </si>
  <si>
    <t>Quiz 6 (CH 9): 18 MAR</t>
  </si>
  <si>
    <t>Learning Curves: Unit Theory</t>
  </si>
  <si>
    <t>Chapter 10</t>
  </si>
  <si>
    <t>Learning Curves: Cumulative Average Theory</t>
  </si>
  <si>
    <t>Chapter 11</t>
  </si>
  <si>
    <t>Quiz 7 (CH 10-11): 25 MAR</t>
  </si>
  <si>
    <t>HW 4 Due: 25 MAR</t>
  </si>
  <si>
    <t>"Battle of the X-Planes"</t>
  </si>
  <si>
    <t>Quiz 8 (BoX): 27 MAR</t>
  </si>
  <si>
    <t>Exam 2 (Modules 4 &amp; 5)</t>
  </si>
  <si>
    <t>Further Topics in Cost Estimation</t>
  </si>
  <si>
    <t>Production Breaks</t>
  </si>
  <si>
    <t>Chapter 12</t>
  </si>
  <si>
    <t>Wrap Rates and Step-Down Functions</t>
  </si>
  <si>
    <t>Chapter 13</t>
  </si>
  <si>
    <t>Quiz 9 (CH 12-13): 15 APR</t>
  </si>
  <si>
    <t>Cost Factors and Analogy</t>
  </si>
  <si>
    <t>Chapter 14</t>
  </si>
  <si>
    <t>Software Cost Estimation</t>
  </si>
  <si>
    <t>Chapter 15</t>
  </si>
  <si>
    <t>Quiz 10 (CH 14-15): 20 APR</t>
  </si>
  <si>
    <t>HW 5 Due: 20 APR</t>
  </si>
  <si>
    <t>CBA &amp; Risk</t>
  </si>
  <si>
    <t>Cost Benefit Analysis &amp; Risk and Uncertainty</t>
  </si>
  <si>
    <t>Chapter 16</t>
  </si>
  <si>
    <t>Summary</t>
  </si>
  <si>
    <t>Chapter 17</t>
  </si>
  <si>
    <t>TBD</t>
  </si>
  <si>
    <t>Final Exam (Modules 1 - 7)</t>
  </si>
  <si>
    <t>Course coordinator: LCDR Chris Smith, clsmith@usna.edu</t>
  </si>
  <si>
    <t>Revised: 05JAN26</t>
  </si>
  <si>
    <t>Textbook (Required):  Mislick, G.K. and Nussbaum, D.A. (2015) Cost Estimation: Methods and Tools.</t>
  </si>
  <si>
    <t xml:space="preserve">Prerequisites:  </t>
  </si>
  <si>
    <t>A course in Probability and Statistics (SM230, SM239, SM316, or approved alternative)</t>
  </si>
  <si>
    <t>Course Goals:  
Upon completion of SA325, you should be able to:
     - Understand and interpret acquisition life cycle cost estimates, economic analyses and analyses of alternatives.
     - Articulate the reasons for cost estimation and what makes a good cost estimate.
     - Describe supporting organizations, guiding documents, and data sources.
     - Demonstrate comprehension and application of life cycle cost analysis quantitative methods:
                data normalization, descriptive statistics, uni- and multi-variate linear regression, learning curves, cost factors, analogy, and net present value.
                Understand how to account for production breaks, indirect costs, prototype cost data, and risk.
     - Understand how to account for production breaks, indirect costs, prototype cost data, and risk.</t>
  </si>
  <si>
    <t>Pts</t>
  </si>
  <si>
    <t>#</t>
  </si>
  <si>
    <t>6w</t>
  </si>
  <si>
    <t>12w</t>
  </si>
  <si>
    <t>16w</t>
  </si>
  <si>
    <t>Tot</t>
  </si>
  <si>
    <t>Group Project</t>
  </si>
  <si>
    <t>Exam</t>
  </si>
  <si>
    <t>Final</t>
  </si>
  <si>
    <t>Total</t>
  </si>
  <si>
    <t>Exam Date</t>
  </si>
  <si>
    <t>Key</t>
  </si>
  <si>
    <t>topic</t>
  </si>
  <si>
    <t>Avail</t>
  </si>
  <si>
    <t>HW due</t>
  </si>
  <si>
    <t>Proj Avail</t>
  </si>
  <si>
    <t>Proj Due</t>
  </si>
  <si>
    <t>M1 - Ch1,2</t>
  </si>
  <si>
    <t>K1</t>
  </si>
  <si>
    <t>M2 - Ch3</t>
  </si>
  <si>
    <t>M3.1 - Ch4</t>
  </si>
  <si>
    <t>K2</t>
  </si>
  <si>
    <t>M1-3</t>
  </si>
  <si>
    <t>M3.2 - Ch5</t>
  </si>
  <si>
    <t>K3,K4</t>
  </si>
  <si>
    <t>Ch6</t>
  </si>
  <si>
    <t>CH7</t>
  </si>
  <si>
    <t>M4.1 - Ch6,7</t>
  </si>
  <si>
    <t>Ch8</t>
  </si>
  <si>
    <t>M4.2 - Ch8</t>
  </si>
  <si>
    <t>M4-5</t>
  </si>
  <si>
    <t>BoX</t>
  </si>
  <si>
    <t>K3</t>
  </si>
  <si>
    <t>M5 - Ch 9,10</t>
  </si>
  <si>
    <t>CH12</t>
  </si>
  <si>
    <t>M6.1 - Ch12</t>
  </si>
  <si>
    <t>CH13</t>
  </si>
  <si>
    <t>M6.2 - Ch13</t>
  </si>
  <si>
    <t>CH14</t>
  </si>
  <si>
    <t>Final Cover - 12/7/21</t>
  </si>
  <si>
    <t>Need to review all materials - slides, handouts, homework, quizzes, kahoots, exams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</si>
</sst>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dd\ d\ mmm"/>
  </numFmts>
  <fonts count="9">
    <font>
      <sz val="10.0"/>
      <color rgb="FF000000"/>
      <name val="Calibri"/>
      <scheme val="minor"/>
    </font>
    <font>
      <b/>
      <sz val="10.0"/>
      <color theme="1"/>
      <name val="Arial"/>
    </font>
    <font/>
    <font>
      <b/>
      <sz val="14.0"/>
      <color theme="1"/>
      <name val="Arial"/>
    </font>
    <font>
      <sz val="10.0"/>
      <color rgb="FF000000"/>
      <name val="Calibri"/>
    </font>
    <font>
      <sz val="10.0"/>
      <color theme="1"/>
      <name val="Arial"/>
    </font>
    <font>
      <color theme="1"/>
      <name val="Calibri"/>
      <scheme val="minor"/>
    </font>
    <font>
      <color theme="1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2" fontId="1" numFmtId="0" xfId="0" applyAlignment="1" applyBorder="1" applyFill="1" applyFont="1">
      <alignment horizontal="center"/>
    </xf>
    <xf borderId="7" fillId="2" fontId="1" numFmtId="0" xfId="0" applyAlignment="1" applyBorder="1" applyFont="1">
      <alignment horizontal="center"/>
    </xf>
    <xf borderId="6" fillId="3" fontId="4" numFmtId="0" xfId="0" applyBorder="1" applyFill="1" applyFont="1"/>
    <xf borderId="6" fillId="0" fontId="5" numFmtId="164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6" fillId="0" fontId="1" numFmtId="0" xfId="0" applyAlignment="1" applyBorder="1" applyFont="1">
      <alignment shrinkToFit="0" wrapText="1"/>
    </xf>
    <xf borderId="1" fillId="0" fontId="5" numFmtId="0" xfId="0" applyBorder="1" applyFont="1"/>
    <xf borderId="6" fillId="0" fontId="4" numFmtId="0" xfId="0" applyBorder="1" applyFont="1"/>
    <xf borderId="6" fillId="0" fontId="5" numFmtId="16" xfId="0" applyAlignment="1" applyBorder="1" applyFont="1" applyNumberFormat="1">
      <alignment horizontal="center"/>
    </xf>
    <xf borderId="6" fillId="0" fontId="5" numFmtId="0" xfId="0" applyAlignment="1" applyBorder="1" applyFont="1">
      <alignment shrinkToFit="0" wrapText="1"/>
    </xf>
    <xf borderId="6" fillId="0" fontId="5" numFmtId="0" xfId="0" applyBorder="1" applyFont="1"/>
    <xf borderId="1" fillId="0" fontId="5" numFmtId="164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6" fillId="0" fontId="1" numFmtId="0" xfId="0" applyBorder="1" applyFont="1"/>
    <xf borderId="6" fillId="0" fontId="6" numFmtId="0" xfId="0" applyBorder="1" applyFont="1"/>
    <xf borderId="1" fillId="0" fontId="5" numFmtId="16" xfId="0" applyAlignment="1" applyBorder="1" applyFont="1" applyNumberFormat="1">
      <alignment horizontal="center"/>
    </xf>
    <xf borderId="6" fillId="0" fontId="4" numFmtId="0" xfId="0" applyAlignment="1" applyBorder="1" applyFont="1">
      <alignment readingOrder="0"/>
    </xf>
    <xf borderId="1" fillId="0" fontId="5" numFmtId="0" xfId="0" applyAlignment="1" applyBorder="1" applyFont="1">
      <alignment shrinkToFit="0" wrapText="1"/>
    </xf>
    <xf borderId="6" fillId="0" fontId="1" numFmtId="164" xfId="0" applyAlignment="1" applyBorder="1" applyFont="1" applyNumberFormat="1">
      <alignment horizontal="center"/>
    </xf>
    <xf borderId="4" fillId="0" fontId="5" numFmtId="164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5" numFmtId="16" xfId="0" applyAlignment="1" applyBorder="1" applyFont="1" applyNumberFormat="1">
      <alignment horizontal="center"/>
    </xf>
    <xf borderId="6" fillId="0" fontId="5" numFmtId="0" xfId="0" applyAlignment="1" applyBorder="1" applyFont="1">
      <alignment horizontal="left" shrinkToFit="0" wrapText="1"/>
    </xf>
    <xf borderId="0" fillId="0" fontId="5" numFmtId="16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5" numFmtId="0" xfId="0" applyFont="1"/>
    <xf borderId="8" fillId="0" fontId="5" numFmtId="0" xfId="0" applyBorder="1" applyFont="1"/>
    <xf borderId="9" fillId="0" fontId="5" numFmtId="0" xfId="0" applyBorder="1" applyFont="1"/>
    <xf borderId="9" fillId="0" fontId="5" numFmtId="0" xfId="0" applyAlignment="1" applyBorder="1" applyFont="1">
      <alignment readingOrder="0"/>
    </xf>
    <xf borderId="10" fillId="0" fontId="6" numFmtId="0" xfId="0" applyBorder="1" applyFont="1"/>
    <xf borderId="11" fillId="0" fontId="7" numFmtId="0" xfId="0" applyBorder="1" applyFont="1"/>
    <xf borderId="0" fillId="0" fontId="7" numFmtId="0" xfId="0" applyFont="1"/>
    <xf borderId="12" fillId="0" fontId="6" numFmtId="0" xfId="0" applyBorder="1" applyFont="1"/>
    <xf borderId="11" fillId="0" fontId="5" numFmtId="0" xfId="0" applyAlignment="1" applyBorder="1" applyFont="1">
      <alignment readingOrder="0"/>
    </xf>
    <xf borderId="0" fillId="0" fontId="5" numFmtId="0" xfId="0" applyAlignment="1" applyFont="1">
      <alignment shrinkToFit="0" wrapText="1"/>
    </xf>
    <xf borderId="11" fillId="0" fontId="5" numFmtId="0" xfId="0" applyBorder="1" applyFont="1"/>
    <xf borderId="11" fillId="0" fontId="7" numFmtId="0" xfId="0" applyAlignment="1" applyBorder="1" applyFont="1">
      <alignment readingOrder="0"/>
    </xf>
    <xf borderId="0" fillId="0" fontId="7" numFmtId="0" xfId="0" applyAlignment="1" applyFont="1">
      <alignment readingOrder="0"/>
    </xf>
    <xf borderId="13" fillId="0" fontId="8" numFmtId="0" xfId="0" applyAlignment="1" applyBorder="1" applyFont="1">
      <alignment readingOrder="0" vertical="top"/>
    </xf>
    <xf borderId="14" fillId="0" fontId="7" numFmtId="0" xfId="0" applyBorder="1" applyFont="1"/>
    <xf borderId="14" fillId="0" fontId="6" numFmtId="0" xfId="0" applyBorder="1" applyFont="1"/>
    <xf borderId="15" fillId="0" fontId="6" numFmtId="0" xfId="0" applyBorder="1" applyFont="1"/>
    <xf borderId="0" fillId="0" fontId="8" numFmtId="0" xfId="0" applyAlignment="1" applyFont="1">
      <alignment readingOrder="0"/>
    </xf>
    <xf borderId="0" fillId="0" fontId="5" numFmtId="0" xfId="0" applyAlignment="1" applyFont="1">
      <alignment horizontal="center"/>
    </xf>
    <xf borderId="0" fillId="0" fontId="5" numFmtId="9" xfId="0" applyFont="1" applyNumberFormat="1"/>
    <xf borderId="0" fillId="0" fontId="5" numFmtId="1" xfId="0" applyFont="1" applyNumberFormat="1"/>
    <xf borderId="0" fillId="0" fontId="5" numFmtId="164" xfId="0" applyAlignment="1" applyFont="1" applyNumberFormat="1">
      <alignment horizontal="center"/>
    </xf>
    <xf borderId="14" fillId="0" fontId="5" numFmtId="164" xfId="0" applyAlignment="1" applyBorder="1" applyFont="1" applyNumberFormat="1">
      <alignment horizontal="center"/>
    </xf>
    <xf borderId="14" fillId="0" fontId="5" numFmtId="0" xfId="0" applyBorder="1" applyFont="1"/>
    <xf borderId="0" fillId="0" fontId="1" numFmtId="164" xfId="0" applyAlignment="1" applyFont="1" applyNumberFormat="1">
      <alignment horizontal="center"/>
    </xf>
    <xf borderId="14" fillId="0" fontId="1" numFmtId="164" xfId="0" applyAlignment="1" applyBorder="1" applyFont="1" applyNumberFormat="1">
      <alignment horizontal="center"/>
    </xf>
    <xf borderId="0" fillId="0" fontId="5" numFmtId="0" xfId="0" applyAlignment="1" applyFont="1">
      <alignment horizontal="right"/>
    </xf>
    <xf borderId="0" fillId="0" fontId="5" numFmtId="0" xfId="0" applyAlignment="1" applyFont="1">
      <alignment horizontal="left"/>
    </xf>
    <xf borderId="0" fillId="0" fontId="5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14.86"/>
    <col customWidth="1" min="3" max="3" width="45.14"/>
    <col customWidth="1" min="4" max="4" width="22.0"/>
    <col customWidth="1" min="5" max="5" width="23.43"/>
    <col customWidth="1" min="6" max="6" width="25.0"/>
  </cols>
  <sheetData>
    <row r="1" ht="12.75" customHeight="1">
      <c r="A1" s="1"/>
      <c r="B1" s="2"/>
      <c r="C1" s="2"/>
      <c r="D1" s="2"/>
      <c r="E1" s="2"/>
      <c r="F1" s="3"/>
    </row>
    <row r="2" ht="26.25" customHeight="1">
      <c r="A2" s="4" t="s">
        <v>0</v>
      </c>
      <c r="B2" s="2"/>
      <c r="C2" s="2"/>
      <c r="D2" s="2"/>
      <c r="E2" s="2"/>
      <c r="F2" s="3"/>
    </row>
    <row r="3" ht="12.75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</row>
    <row r="4" ht="12.75" customHeight="1">
      <c r="A4" s="7"/>
      <c r="B4" s="7"/>
      <c r="C4" s="7"/>
      <c r="D4" s="8"/>
      <c r="E4" s="9"/>
      <c r="F4" s="9"/>
    </row>
    <row r="5" ht="12.75" customHeight="1">
      <c r="A5" s="10">
        <v>46028.0</v>
      </c>
      <c r="B5" s="11">
        <v>1.0</v>
      </c>
      <c r="C5" s="12" t="s">
        <v>7</v>
      </c>
      <c r="D5" s="13"/>
      <c r="E5" s="14"/>
      <c r="F5" s="14"/>
    </row>
    <row r="6" ht="12.75" customHeight="1">
      <c r="A6" s="15"/>
      <c r="B6" s="11"/>
      <c r="C6" s="16" t="s">
        <v>8</v>
      </c>
      <c r="D6" s="13" t="s">
        <v>9</v>
      </c>
      <c r="E6" s="14"/>
      <c r="F6" s="14"/>
    </row>
    <row r="7" ht="12.75" customHeight="1">
      <c r="A7" s="15"/>
      <c r="B7" s="11"/>
      <c r="C7" s="16" t="s">
        <v>10</v>
      </c>
      <c r="D7" s="13" t="s">
        <v>11</v>
      </c>
      <c r="E7" s="14"/>
      <c r="F7" s="14"/>
    </row>
    <row r="8" ht="12.75" customHeight="1">
      <c r="A8" s="15"/>
      <c r="B8" s="11"/>
      <c r="C8" s="17"/>
      <c r="D8" s="13"/>
      <c r="E8" s="14"/>
      <c r="F8" s="14"/>
    </row>
    <row r="9" ht="12.75" customHeight="1">
      <c r="A9" s="18">
        <v>46034.0</v>
      </c>
      <c r="B9" s="19">
        <v>2.0</v>
      </c>
      <c r="C9" s="20" t="s">
        <v>12</v>
      </c>
      <c r="D9" s="13"/>
      <c r="E9" s="14" t="s">
        <v>13</v>
      </c>
      <c r="F9" s="21"/>
    </row>
    <row r="10" ht="12.75" customHeight="1">
      <c r="A10" s="22"/>
      <c r="B10" s="19"/>
      <c r="C10" s="16" t="s">
        <v>14</v>
      </c>
      <c r="D10" s="13" t="s">
        <v>15</v>
      </c>
      <c r="E10" s="14"/>
      <c r="F10" s="14"/>
    </row>
    <row r="11" ht="12.75" customHeight="1">
      <c r="A11" s="22"/>
      <c r="B11" s="19"/>
      <c r="C11" s="16"/>
      <c r="D11" s="13"/>
      <c r="E11" s="14"/>
      <c r="F11" s="14"/>
    </row>
    <row r="12" ht="12.75" customHeight="1">
      <c r="A12" s="18">
        <v>46043.0</v>
      </c>
      <c r="B12" s="19">
        <v>3.0</v>
      </c>
      <c r="C12" s="12" t="s">
        <v>16</v>
      </c>
      <c r="D12" s="13"/>
      <c r="E12" s="14" t="s">
        <v>17</v>
      </c>
      <c r="F12" s="23" t="s">
        <v>18</v>
      </c>
    </row>
    <row r="13" ht="12.75" customHeight="1">
      <c r="A13" s="15"/>
      <c r="B13" s="11"/>
      <c r="C13" s="24" t="s">
        <v>19</v>
      </c>
      <c r="D13" s="13" t="s">
        <v>20</v>
      </c>
      <c r="E13" s="14"/>
      <c r="F13" s="23"/>
    </row>
    <row r="14" ht="12.75" customHeight="1">
      <c r="A14" s="15"/>
      <c r="B14" s="11"/>
      <c r="C14" s="17" t="s">
        <v>21</v>
      </c>
      <c r="D14" s="13" t="s">
        <v>22</v>
      </c>
      <c r="E14" s="23" t="s">
        <v>23</v>
      </c>
      <c r="F14" s="23" t="s">
        <v>24</v>
      </c>
    </row>
    <row r="15" ht="12.75" customHeight="1">
      <c r="A15" s="15"/>
      <c r="B15" s="11"/>
      <c r="C15" s="17"/>
      <c r="D15" s="13"/>
      <c r="E15" s="14"/>
      <c r="F15" s="14"/>
    </row>
    <row r="16" ht="12.75" customHeight="1">
      <c r="A16" s="25">
        <v>46062.0</v>
      </c>
      <c r="B16" s="11"/>
      <c r="C16" s="20" t="s">
        <v>25</v>
      </c>
      <c r="D16" s="13"/>
      <c r="E16" s="14"/>
      <c r="F16" s="14"/>
    </row>
    <row r="17" ht="12.75" customHeight="1">
      <c r="A17" s="15"/>
      <c r="B17" s="11"/>
      <c r="C17" s="20"/>
      <c r="D17" s="13"/>
      <c r="E17" s="14"/>
      <c r="F17" s="14"/>
    </row>
    <row r="18" ht="12.75" customHeight="1">
      <c r="A18" s="10">
        <v>46064.0</v>
      </c>
      <c r="B18" s="11">
        <v>4.0</v>
      </c>
      <c r="C18" s="20" t="s">
        <v>26</v>
      </c>
      <c r="D18" s="13"/>
      <c r="E18" s="14"/>
      <c r="F18" s="14"/>
    </row>
    <row r="19" ht="12.75" customHeight="1">
      <c r="A19" s="15"/>
      <c r="B19" s="11"/>
      <c r="C19" s="17" t="s">
        <v>27</v>
      </c>
      <c r="D19" s="13" t="s">
        <v>28</v>
      </c>
      <c r="E19" s="23" t="s">
        <v>29</v>
      </c>
      <c r="F19" s="14"/>
    </row>
    <row r="20" ht="12.75" customHeight="1">
      <c r="A20" s="15"/>
      <c r="B20" s="11"/>
      <c r="C20" s="16" t="s">
        <v>30</v>
      </c>
      <c r="D20" s="13" t="s">
        <v>31</v>
      </c>
      <c r="E20" s="14"/>
      <c r="F20" s="23"/>
    </row>
    <row r="21" ht="12.75" customHeight="1">
      <c r="A21" s="15"/>
      <c r="B21" s="11"/>
      <c r="C21" s="16" t="s">
        <v>32</v>
      </c>
      <c r="D21" s="13" t="s">
        <v>33</v>
      </c>
      <c r="E21" s="23" t="s">
        <v>34</v>
      </c>
      <c r="F21" s="23" t="s">
        <v>35</v>
      </c>
    </row>
    <row r="22" ht="12.75" customHeight="1">
      <c r="A22" s="15"/>
      <c r="B22" s="11"/>
      <c r="C22" s="17"/>
      <c r="D22" s="13"/>
      <c r="E22" s="14"/>
      <c r="F22" s="14"/>
    </row>
    <row r="23" ht="12.75" customHeight="1">
      <c r="A23" s="26">
        <v>46097.0</v>
      </c>
      <c r="B23" s="27">
        <v>5.0</v>
      </c>
      <c r="C23" s="20" t="s">
        <v>36</v>
      </c>
      <c r="D23" s="13"/>
      <c r="E23" s="14"/>
      <c r="F23" s="14"/>
    </row>
    <row r="24" ht="12.75" customHeight="1">
      <c r="A24" s="28"/>
      <c r="B24" s="27"/>
      <c r="C24" s="17" t="s">
        <v>37</v>
      </c>
      <c r="D24" s="13" t="s">
        <v>38</v>
      </c>
      <c r="E24" s="14" t="s">
        <v>39</v>
      </c>
      <c r="F24" s="14"/>
    </row>
    <row r="25" ht="12.75" customHeight="1">
      <c r="A25" s="26"/>
      <c r="B25" s="27"/>
      <c r="C25" s="29" t="s">
        <v>40</v>
      </c>
      <c r="D25" s="13" t="s">
        <v>41</v>
      </c>
      <c r="E25" s="14"/>
      <c r="F25" s="14"/>
    </row>
    <row r="26" ht="12.75" customHeight="1">
      <c r="A26" s="28"/>
      <c r="B26" s="27"/>
      <c r="C26" s="16" t="s">
        <v>42</v>
      </c>
      <c r="D26" s="13" t="s">
        <v>43</v>
      </c>
      <c r="E26" s="14" t="s">
        <v>44</v>
      </c>
      <c r="F26" s="23" t="s">
        <v>45</v>
      </c>
    </row>
    <row r="27" ht="12.75" customHeight="1">
      <c r="A27" s="15"/>
      <c r="B27" s="11"/>
      <c r="C27" s="16" t="s">
        <v>46</v>
      </c>
      <c r="D27" s="13"/>
      <c r="E27" s="14" t="s">
        <v>47</v>
      </c>
      <c r="F27" s="14"/>
    </row>
    <row r="28" ht="12.75" customHeight="1">
      <c r="A28" s="15"/>
      <c r="B28" s="11"/>
      <c r="C28" s="16"/>
      <c r="D28" s="13"/>
      <c r="E28" s="14"/>
      <c r="F28" s="14"/>
    </row>
    <row r="29" ht="12.75" customHeight="1">
      <c r="A29" s="25">
        <v>46113.0</v>
      </c>
      <c r="B29" s="11"/>
      <c r="C29" s="12" t="s">
        <v>48</v>
      </c>
      <c r="D29" s="13"/>
      <c r="E29" s="14"/>
      <c r="F29" s="14"/>
    </row>
    <row r="30" ht="12.75" customHeight="1">
      <c r="A30" s="15"/>
      <c r="B30" s="11"/>
      <c r="C30" s="16"/>
      <c r="D30" s="13"/>
      <c r="E30" s="14"/>
      <c r="F30" s="14"/>
    </row>
    <row r="31" ht="12.75" customHeight="1">
      <c r="A31" s="10">
        <v>46115.0</v>
      </c>
      <c r="B31" s="11">
        <v>6.0</v>
      </c>
      <c r="C31" s="12" t="s">
        <v>49</v>
      </c>
      <c r="D31" s="13"/>
      <c r="E31" s="14"/>
      <c r="F31" s="14"/>
    </row>
    <row r="32" ht="12.75" customHeight="1">
      <c r="A32" s="10"/>
      <c r="B32" s="11"/>
      <c r="C32" s="16" t="s">
        <v>50</v>
      </c>
      <c r="D32" s="13" t="s">
        <v>51</v>
      </c>
      <c r="E32" s="14"/>
      <c r="F32" s="14"/>
    </row>
    <row r="33" ht="12.75" customHeight="1">
      <c r="A33" s="15"/>
      <c r="B33" s="11"/>
      <c r="C33" s="17" t="s">
        <v>52</v>
      </c>
      <c r="D33" s="13" t="s">
        <v>53</v>
      </c>
      <c r="E33" s="23" t="s">
        <v>54</v>
      </c>
      <c r="F33" s="14"/>
    </row>
    <row r="34" ht="12.75" customHeight="1">
      <c r="A34" s="15"/>
      <c r="B34" s="11"/>
      <c r="C34" s="16" t="s">
        <v>55</v>
      </c>
      <c r="D34" s="13" t="s">
        <v>56</v>
      </c>
      <c r="E34" s="14"/>
    </row>
    <row r="35" ht="12.75" customHeight="1">
      <c r="A35" s="15"/>
      <c r="B35" s="11"/>
      <c r="C35" s="16" t="s">
        <v>57</v>
      </c>
      <c r="D35" s="13" t="s">
        <v>58</v>
      </c>
      <c r="E35" s="23" t="s">
        <v>59</v>
      </c>
      <c r="F35" s="23" t="s">
        <v>60</v>
      </c>
    </row>
    <row r="36" ht="12.75" customHeight="1">
      <c r="A36" s="10"/>
      <c r="B36" s="11"/>
      <c r="C36" s="17"/>
      <c r="D36" s="13"/>
      <c r="E36" s="14"/>
      <c r="F36" s="14"/>
    </row>
    <row r="37" ht="12.75" customHeight="1">
      <c r="A37" s="15"/>
      <c r="B37" s="11"/>
      <c r="C37" s="16"/>
      <c r="D37" s="13"/>
      <c r="E37" s="14"/>
      <c r="F37" s="14"/>
    </row>
    <row r="38" ht="12.75" customHeight="1">
      <c r="A38" s="10">
        <v>46132.0</v>
      </c>
      <c r="B38" s="11">
        <v>7.0</v>
      </c>
      <c r="C38" s="12" t="s">
        <v>61</v>
      </c>
      <c r="D38" s="13"/>
      <c r="E38" s="14"/>
      <c r="F38" s="14"/>
    </row>
    <row r="39" ht="12.75" customHeight="1">
      <c r="A39" s="15"/>
      <c r="B39" s="11"/>
      <c r="C39" s="16" t="s">
        <v>62</v>
      </c>
      <c r="D39" s="13" t="s">
        <v>63</v>
      </c>
      <c r="E39" s="14"/>
      <c r="F39" s="14"/>
    </row>
    <row r="40" ht="12.75" customHeight="1">
      <c r="A40" s="15"/>
      <c r="B40" s="11"/>
      <c r="C40" s="16"/>
      <c r="D40" s="13"/>
      <c r="E40" s="14"/>
      <c r="F40" s="14"/>
    </row>
    <row r="41" ht="12.75" customHeight="1">
      <c r="A41" s="10">
        <v>46136.0</v>
      </c>
      <c r="B41" s="11"/>
      <c r="C41" s="12" t="s">
        <v>64</v>
      </c>
      <c r="D41" s="13" t="s">
        <v>65</v>
      </c>
      <c r="E41" s="14"/>
      <c r="F41" s="14"/>
    </row>
    <row r="42" ht="12.75" customHeight="1">
      <c r="A42" s="15"/>
      <c r="B42" s="11"/>
      <c r="C42" s="16"/>
      <c r="D42" s="13"/>
      <c r="E42" s="14"/>
      <c r="F42" s="14"/>
    </row>
    <row r="43" ht="12.75" customHeight="1">
      <c r="A43" s="10" t="s">
        <v>66</v>
      </c>
      <c r="B43" s="11"/>
      <c r="C43" s="12" t="s">
        <v>67</v>
      </c>
      <c r="D43" s="13"/>
      <c r="E43" s="14"/>
      <c r="F43" s="14"/>
    </row>
    <row r="44" ht="12.75" customHeight="1">
      <c r="A44" s="30"/>
      <c r="B44" s="30"/>
      <c r="C44" s="31"/>
      <c r="F44" s="32"/>
    </row>
    <row r="45" ht="12.75" customHeight="1">
      <c r="A45" s="33" t="s">
        <v>68</v>
      </c>
      <c r="B45" s="34"/>
      <c r="C45" s="34"/>
      <c r="D45" s="34"/>
      <c r="E45" s="35" t="s">
        <v>69</v>
      </c>
      <c r="F45" s="36"/>
    </row>
    <row r="46" ht="12.75" customHeight="1">
      <c r="A46" s="37"/>
      <c r="B46" s="38"/>
      <c r="C46" s="38"/>
      <c r="F46" s="39"/>
    </row>
    <row r="47" ht="12.75" customHeight="1">
      <c r="A47" s="40" t="s">
        <v>70</v>
      </c>
      <c r="B47" s="32"/>
      <c r="C47" s="32"/>
      <c r="D47" s="41"/>
      <c r="E47" s="32"/>
      <c r="F47" s="39"/>
    </row>
    <row r="48" ht="12.75" customHeight="1">
      <c r="A48" s="42"/>
      <c r="B48" s="32"/>
      <c r="C48" s="32"/>
      <c r="F48" s="39"/>
    </row>
    <row r="49" ht="12.75" customHeight="1">
      <c r="A49" s="43" t="s">
        <v>71</v>
      </c>
      <c r="B49" s="44" t="s">
        <v>72</v>
      </c>
      <c r="C49" s="38"/>
      <c r="F49" s="39"/>
    </row>
    <row r="50" ht="12.75" customHeight="1">
      <c r="A50" s="37"/>
      <c r="B50" s="38"/>
      <c r="C50" s="38"/>
      <c r="F50" s="39"/>
    </row>
    <row r="51" ht="188.25" customHeight="1">
      <c r="A51" s="45" t="s">
        <v>73</v>
      </c>
      <c r="B51" s="46"/>
      <c r="C51" s="46"/>
      <c r="D51" s="47"/>
      <c r="E51" s="47"/>
      <c r="F51" s="48"/>
    </row>
    <row r="52" ht="12.75" customHeight="1">
      <c r="A52" s="49"/>
      <c r="B52" s="38"/>
      <c r="C52" s="38"/>
    </row>
    <row r="53" ht="12.75" customHeight="1">
      <c r="A53" s="49"/>
      <c r="B53" s="38"/>
      <c r="C53" s="38"/>
    </row>
    <row r="54" ht="12.75" customHeight="1">
      <c r="A54" s="49"/>
      <c r="B54" s="38"/>
      <c r="C54" s="38"/>
    </row>
    <row r="55" ht="12.75" customHeight="1">
      <c r="A55" s="49"/>
      <c r="B55" s="38"/>
      <c r="C55" s="38"/>
    </row>
    <row r="56" ht="12.75" customHeight="1">
      <c r="A56" s="49"/>
      <c r="B56" s="38"/>
      <c r="C56" s="38"/>
    </row>
    <row r="57" ht="12.75" customHeight="1">
      <c r="B57" s="38"/>
      <c r="C57" s="38"/>
    </row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C44:E44"/>
  </mergeCells>
  <printOptions horizontalCentered="1" verticalCentered="1"/>
  <pageMargins bottom="1.0" footer="0.0" header="0.0" left="0.5" right="0.5" top="1.0"/>
  <pageSetup orientation="portrait"/>
  <headerFooter>
    <oddHeader>&amp;CSA325 Course Syllabus</oddHeader>
    <oddFooter>&amp;CSpring 2026&amp;RPage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5.14"/>
    <col customWidth="1" min="3" max="3" width="4.29"/>
    <col customWidth="1" min="4" max="4" width="11.0"/>
    <col customWidth="1" min="5" max="5" width="5.71"/>
    <col customWidth="1" min="6" max="6" width="10.14"/>
    <col customWidth="1" min="7" max="7" width="6.14"/>
    <col customWidth="1" min="8" max="8" width="5.71"/>
    <col customWidth="1" min="9" max="9" width="14.43"/>
    <col customWidth="1" min="10" max="10" width="4.29"/>
    <col customWidth="1" min="11" max="11" width="11.71"/>
    <col customWidth="1" min="12" max="12" width="3.0"/>
    <col customWidth="1" min="13" max="13" width="4.0"/>
    <col customWidth="1" min="14" max="14" width="13.14"/>
    <col customWidth="1" min="15" max="15" width="2.0"/>
    <col customWidth="1" min="16" max="16" width="13.71"/>
    <col customWidth="1" min="17" max="26" width="8.71"/>
  </cols>
  <sheetData>
    <row r="1" ht="12.7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2.75" customHeight="1">
      <c r="A2" s="32"/>
      <c r="B2" s="32" t="s">
        <v>74</v>
      </c>
      <c r="C2" s="32" t="s">
        <v>75</v>
      </c>
      <c r="D2" s="50" t="s">
        <v>76</v>
      </c>
      <c r="E2" s="50"/>
      <c r="F2" s="50" t="s">
        <v>75</v>
      </c>
      <c r="G2" s="50" t="s">
        <v>77</v>
      </c>
      <c r="H2" s="50"/>
      <c r="I2" s="50" t="s">
        <v>75</v>
      </c>
      <c r="J2" s="50" t="s">
        <v>78</v>
      </c>
      <c r="K2" s="50"/>
      <c r="L2" s="50"/>
      <c r="M2" s="50" t="s">
        <v>79</v>
      </c>
      <c r="N2" s="50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12.75" customHeight="1">
      <c r="A3" s="32" t="s">
        <v>6</v>
      </c>
      <c r="B3" s="32">
        <v>25.0</v>
      </c>
      <c r="C3" s="32">
        <v>4.0</v>
      </c>
      <c r="D3" s="32">
        <f t="shared" ref="D3:D4" si="1">C3*$B3</f>
        <v>100</v>
      </c>
      <c r="E3" s="51">
        <f t="shared" ref="E3:E4" si="2">D3/D$9</f>
        <v>0.4166666667</v>
      </c>
      <c r="F3" s="32">
        <v>7.0</v>
      </c>
      <c r="G3" s="32">
        <f t="shared" ref="G3:G4" si="3">F3*$B3</f>
        <v>175</v>
      </c>
      <c r="H3" s="51">
        <f t="shared" ref="H3:H4" si="4">G3/G$9</f>
        <v>0.3846153846</v>
      </c>
      <c r="I3" s="32">
        <v>8.0</v>
      </c>
      <c r="J3" s="32">
        <f t="shared" ref="J3:J6" si="5">I3*$B3</f>
        <v>200</v>
      </c>
      <c r="K3" s="51">
        <f t="shared" ref="K3:K6" si="6">J3/J$9</f>
        <v>0.3333333333</v>
      </c>
      <c r="L3" s="32">
        <v>8.0</v>
      </c>
      <c r="M3" s="32">
        <f t="shared" ref="M3:M7" si="7">B3*L3</f>
        <v>200</v>
      </c>
      <c r="N3" s="51">
        <f t="shared" ref="N3:N7" si="8">M3/M$9</f>
        <v>0.25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2.75" customHeight="1">
      <c r="A4" s="32" t="s">
        <v>5</v>
      </c>
      <c r="B4" s="32">
        <v>10.0</v>
      </c>
      <c r="C4" s="32">
        <v>4.0</v>
      </c>
      <c r="D4" s="32">
        <f t="shared" si="1"/>
        <v>40</v>
      </c>
      <c r="E4" s="51">
        <f t="shared" si="2"/>
        <v>0.1666666667</v>
      </c>
      <c r="F4" s="32">
        <v>8.0</v>
      </c>
      <c r="G4" s="32">
        <f t="shared" si="3"/>
        <v>80</v>
      </c>
      <c r="H4" s="51">
        <f t="shared" si="4"/>
        <v>0.1758241758</v>
      </c>
      <c r="I4" s="32">
        <v>10.0</v>
      </c>
      <c r="J4" s="32">
        <f t="shared" si="5"/>
        <v>100</v>
      </c>
      <c r="K4" s="51">
        <f t="shared" si="6"/>
        <v>0.1666666667</v>
      </c>
      <c r="L4" s="32">
        <v>10.0</v>
      </c>
      <c r="M4" s="32">
        <f t="shared" si="7"/>
        <v>100</v>
      </c>
      <c r="N4" s="51">
        <f t="shared" si="8"/>
        <v>0.125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2.75" customHeight="1">
      <c r="A5" s="32" t="s">
        <v>80</v>
      </c>
      <c r="B5" s="32">
        <v>100.0</v>
      </c>
      <c r="C5" s="32"/>
      <c r="D5" s="32"/>
      <c r="E5" s="51"/>
      <c r="F5" s="32"/>
      <c r="G5" s="32"/>
      <c r="H5" s="51"/>
      <c r="I5" s="32">
        <v>1.0</v>
      </c>
      <c r="J5" s="32">
        <f t="shared" si="5"/>
        <v>100</v>
      </c>
      <c r="K5" s="51">
        <f t="shared" si="6"/>
        <v>0.1666666667</v>
      </c>
      <c r="L5" s="32">
        <v>1.0</v>
      </c>
      <c r="M5" s="32">
        <f t="shared" si="7"/>
        <v>100</v>
      </c>
      <c r="N5" s="51">
        <f t="shared" si="8"/>
        <v>0.125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12.75" customHeight="1">
      <c r="A6" s="32" t="s">
        <v>81</v>
      </c>
      <c r="B6" s="32">
        <v>100.0</v>
      </c>
      <c r="C6" s="32">
        <v>1.0</v>
      </c>
      <c r="D6" s="32">
        <f>C6*$B6</f>
        <v>100</v>
      </c>
      <c r="E6" s="51">
        <f>D6/D$9</f>
        <v>0.4166666667</v>
      </c>
      <c r="F6" s="32">
        <v>2.0</v>
      </c>
      <c r="G6" s="32">
        <f>F6*$B6</f>
        <v>200</v>
      </c>
      <c r="H6" s="51">
        <f>G6/G$9</f>
        <v>0.4395604396</v>
      </c>
      <c r="I6" s="32">
        <v>2.0</v>
      </c>
      <c r="J6" s="32">
        <f t="shared" si="5"/>
        <v>200</v>
      </c>
      <c r="K6" s="51">
        <f t="shared" si="6"/>
        <v>0.3333333333</v>
      </c>
      <c r="L6" s="32">
        <v>2.0</v>
      </c>
      <c r="M6" s="32">
        <f t="shared" si="7"/>
        <v>200</v>
      </c>
      <c r="N6" s="51">
        <f t="shared" si="8"/>
        <v>0.25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2.75" customHeight="1">
      <c r="A7" s="32" t="s">
        <v>82</v>
      </c>
      <c r="B7" s="32">
        <v>200.0</v>
      </c>
      <c r="C7" s="32"/>
      <c r="D7" s="32"/>
      <c r="E7" s="32"/>
      <c r="F7" s="32"/>
      <c r="G7" s="32"/>
      <c r="H7" s="32"/>
      <c r="I7" s="32"/>
      <c r="J7" s="32"/>
      <c r="K7" s="32"/>
      <c r="L7" s="32">
        <v>1.0</v>
      </c>
      <c r="M7" s="32">
        <f t="shared" si="7"/>
        <v>200</v>
      </c>
      <c r="N7" s="51">
        <f t="shared" si="8"/>
        <v>0.25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2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51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2.75" customHeight="1">
      <c r="A9" s="32" t="s">
        <v>83</v>
      </c>
      <c r="B9" s="32"/>
      <c r="C9" s="32"/>
      <c r="D9" s="32">
        <f>SUM(D3:D7)</f>
        <v>240</v>
      </c>
      <c r="E9" s="51">
        <f>D9/D$9</f>
        <v>1</v>
      </c>
      <c r="F9" s="32"/>
      <c r="G9" s="32">
        <f>SUM(G3:G7)</f>
        <v>455</v>
      </c>
      <c r="H9" s="51">
        <f>G9/G$9</f>
        <v>1</v>
      </c>
      <c r="I9" s="32"/>
      <c r="J9" s="32">
        <f>SUM(J3:J7)</f>
        <v>600</v>
      </c>
      <c r="K9" s="51">
        <f>J9/J$9</f>
        <v>1</v>
      </c>
      <c r="L9" s="32"/>
      <c r="M9" s="32">
        <f>SUM(M3:M7)</f>
        <v>800</v>
      </c>
      <c r="N9" s="51">
        <f>M9/M$9</f>
        <v>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2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2.75" customHeight="1">
      <c r="A11" s="32" t="s">
        <v>84</v>
      </c>
      <c r="B11" s="32"/>
      <c r="C11" s="32" t="s">
        <v>85</v>
      </c>
      <c r="D11" s="50" t="s">
        <v>5</v>
      </c>
      <c r="E11" s="32" t="s">
        <v>75</v>
      </c>
      <c r="F11" s="32" t="s">
        <v>86</v>
      </c>
      <c r="G11" s="32"/>
      <c r="H11" s="32" t="s">
        <v>87</v>
      </c>
      <c r="I11" s="50" t="s">
        <v>88</v>
      </c>
      <c r="J11" s="32" t="s">
        <v>85</v>
      </c>
      <c r="K11" s="32" t="s">
        <v>86</v>
      </c>
      <c r="L11" s="32"/>
      <c r="M11" s="32"/>
      <c r="N11" s="32" t="s">
        <v>89</v>
      </c>
      <c r="O11" s="32"/>
      <c r="P11" s="32" t="s">
        <v>90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2.75" customHeight="1">
      <c r="A12" s="32"/>
      <c r="B12" s="32"/>
      <c r="C12" s="52">
        <f t="shared" ref="C12:C22" si="9">DAY(D12) +2</f>
        <v>4</v>
      </c>
      <c r="D12" s="53">
        <v>44441.0</v>
      </c>
      <c r="E12" s="32">
        <v>1.0</v>
      </c>
      <c r="F12" s="32" t="s">
        <v>91</v>
      </c>
      <c r="G12" s="32" t="s">
        <v>92</v>
      </c>
      <c r="H12" s="52">
        <v>20.0</v>
      </c>
      <c r="I12" s="53">
        <v>44441.0</v>
      </c>
      <c r="J12" s="32">
        <f t="shared" ref="J12:J15" si="10">DAY(I12) +2</f>
        <v>4</v>
      </c>
      <c r="K12" s="32" t="s">
        <v>91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2.75" customHeight="1">
      <c r="A13" s="32"/>
      <c r="B13" s="32"/>
      <c r="C13" s="52">
        <f t="shared" si="9"/>
        <v>16</v>
      </c>
      <c r="D13" s="53">
        <v>44453.0</v>
      </c>
      <c r="E13" s="32">
        <v>2.0</v>
      </c>
      <c r="F13" s="32" t="s">
        <v>93</v>
      </c>
      <c r="G13" s="32"/>
      <c r="H13" s="52">
        <f t="shared" ref="H13:H15" si="11">DAY(I13) -7</f>
        <v>2</v>
      </c>
      <c r="I13" s="53">
        <v>44448.0</v>
      </c>
      <c r="J13" s="32">
        <f t="shared" si="10"/>
        <v>11</v>
      </c>
      <c r="K13" s="32" t="s">
        <v>93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2.75" customHeight="1">
      <c r="A14" s="32"/>
      <c r="B14" s="32"/>
      <c r="C14" s="52">
        <f t="shared" si="9"/>
        <v>23</v>
      </c>
      <c r="D14" s="53">
        <v>44460.0</v>
      </c>
      <c r="E14" s="32">
        <v>3.0</v>
      </c>
      <c r="F14" s="32" t="s">
        <v>94</v>
      </c>
      <c r="G14" s="32" t="s">
        <v>95</v>
      </c>
      <c r="H14" s="52">
        <f t="shared" si="11"/>
        <v>9</v>
      </c>
      <c r="I14" s="53">
        <v>44455.0</v>
      </c>
      <c r="J14" s="32">
        <f t="shared" si="10"/>
        <v>18</v>
      </c>
      <c r="K14" s="32" t="s">
        <v>94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2.75" customHeight="1">
      <c r="A15" s="54">
        <v>44467.0</v>
      </c>
      <c r="B15" s="32" t="s">
        <v>96</v>
      </c>
      <c r="C15" s="52">
        <f t="shared" si="9"/>
        <v>25</v>
      </c>
      <c r="D15" s="54">
        <v>44462.0</v>
      </c>
      <c r="E15" s="32">
        <v>4.0</v>
      </c>
      <c r="F15" s="55" t="s">
        <v>97</v>
      </c>
      <c r="G15" s="32" t="s">
        <v>98</v>
      </c>
      <c r="H15" s="52">
        <f t="shared" si="11"/>
        <v>16</v>
      </c>
      <c r="I15" s="54">
        <v>44462.0</v>
      </c>
      <c r="J15" s="55">
        <f t="shared" si="10"/>
        <v>25</v>
      </c>
      <c r="K15" s="55" t="s">
        <v>97</v>
      </c>
      <c r="L15" s="55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2.75" customHeight="1">
      <c r="A16" s="32"/>
      <c r="B16" s="32"/>
      <c r="C16" s="52">
        <f t="shared" si="9"/>
        <v>7</v>
      </c>
      <c r="D16" s="53">
        <v>44474.0</v>
      </c>
      <c r="E16" s="32">
        <v>5.0</v>
      </c>
      <c r="F16" s="32" t="s">
        <v>99</v>
      </c>
      <c r="G16" s="32" t="s">
        <v>92</v>
      </c>
      <c r="H16" s="52"/>
      <c r="I16" s="56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2.75" customHeight="1">
      <c r="A17" s="32"/>
      <c r="B17" s="32"/>
      <c r="C17" s="52">
        <f t="shared" si="9"/>
        <v>14</v>
      </c>
      <c r="D17" s="56">
        <v>44481.0</v>
      </c>
      <c r="E17" s="32">
        <v>6.0</v>
      </c>
      <c r="F17" s="32" t="s">
        <v>100</v>
      </c>
      <c r="G17" s="32" t="s">
        <v>95</v>
      </c>
      <c r="H17" s="52">
        <f t="shared" ref="H17:H21" si="12">DAY(I17) -7</f>
        <v>5</v>
      </c>
      <c r="I17" s="56">
        <v>44481.0</v>
      </c>
      <c r="J17" s="32">
        <f t="shared" ref="J17:J21" si="13">DAY(I17) +2</f>
        <v>14</v>
      </c>
      <c r="K17" s="32" t="s">
        <v>101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2.75" customHeight="1">
      <c r="A18" s="32"/>
      <c r="B18" s="32"/>
      <c r="C18" s="52">
        <f t="shared" si="9"/>
        <v>23</v>
      </c>
      <c r="D18" s="56">
        <v>44490.0</v>
      </c>
      <c r="E18" s="32">
        <v>7.0</v>
      </c>
      <c r="F18" s="32" t="s">
        <v>102</v>
      </c>
      <c r="G18" s="32"/>
      <c r="H18" s="52">
        <f t="shared" si="12"/>
        <v>14</v>
      </c>
      <c r="I18" s="56">
        <v>44490.0</v>
      </c>
      <c r="J18" s="32">
        <f t="shared" si="13"/>
        <v>23</v>
      </c>
      <c r="K18" s="32" t="s">
        <v>103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2.75" customHeight="1">
      <c r="A19" s="54">
        <v>44502.0</v>
      </c>
      <c r="B19" s="32" t="s">
        <v>104</v>
      </c>
      <c r="C19" s="52">
        <f t="shared" si="9"/>
        <v>30</v>
      </c>
      <c r="D19" s="57">
        <v>44497.0</v>
      </c>
      <c r="E19" s="32">
        <v>8.0</v>
      </c>
      <c r="F19" s="32" t="s">
        <v>105</v>
      </c>
      <c r="G19" s="32" t="s">
        <v>106</v>
      </c>
      <c r="H19" s="52">
        <f t="shared" si="12"/>
        <v>21</v>
      </c>
      <c r="I19" s="57">
        <v>44497.0</v>
      </c>
      <c r="J19" s="55">
        <f t="shared" si="13"/>
        <v>30</v>
      </c>
      <c r="K19" s="55" t="s">
        <v>107</v>
      </c>
      <c r="L19" s="55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2.75" customHeight="1">
      <c r="A20" s="32"/>
      <c r="B20" s="32"/>
      <c r="C20" s="52">
        <f t="shared" si="9"/>
        <v>11</v>
      </c>
      <c r="D20" s="56">
        <v>44509.0</v>
      </c>
      <c r="E20" s="32">
        <v>9.0</v>
      </c>
      <c r="F20" s="32" t="s">
        <v>108</v>
      </c>
      <c r="G20" s="32" t="s">
        <v>92</v>
      </c>
      <c r="H20" s="52">
        <f t="shared" si="12"/>
        <v>11</v>
      </c>
      <c r="I20" s="56">
        <v>44518.0</v>
      </c>
      <c r="J20" s="32">
        <f t="shared" si="13"/>
        <v>20</v>
      </c>
      <c r="K20" s="32" t="s">
        <v>109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2.75" customHeight="1">
      <c r="A21" s="32"/>
      <c r="B21" s="32"/>
      <c r="C21" s="52">
        <f t="shared" si="9"/>
        <v>20</v>
      </c>
      <c r="D21" s="56">
        <v>44518.0</v>
      </c>
      <c r="E21" s="32">
        <v>10.0</v>
      </c>
      <c r="F21" s="32" t="s">
        <v>110</v>
      </c>
      <c r="G21" s="32" t="s">
        <v>95</v>
      </c>
      <c r="H21" s="52">
        <f t="shared" si="12"/>
        <v>17</v>
      </c>
      <c r="I21" s="56">
        <v>44524.0</v>
      </c>
      <c r="J21" s="52">
        <f t="shared" si="13"/>
        <v>26</v>
      </c>
      <c r="K21" s="32" t="s">
        <v>111</v>
      </c>
      <c r="L21" s="32"/>
      <c r="M21" s="32"/>
      <c r="N21" s="53">
        <v>44509.0</v>
      </c>
      <c r="O21" s="32"/>
      <c r="P21" s="53">
        <v>44537.0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2.75" customHeight="1">
      <c r="A22" s="32"/>
      <c r="B22" s="32"/>
      <c r="C22" s="52">
        <f t="shared" si="9"/>
        <v>26</v>
      </c>
      <c r="D22" s="56">
        <v>44524.0</v>
      </c>
      <c r="E22" s="32">
        <v>11.0</v>
      </c>
      <c r="F22" s="32" t="s">
        <v>112</v>
      </c>
      <c r="G22" s="32"/>
      <c r="H22" s="32"/>
      <c r="I22" s="5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2.75" customHeight="1">
      <c r="A23" s="59" t="s">
        <v>113</v>
      </c>
      <c r="B23" s="6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58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2.75" customHeight="1">
      <c r="A24" s="32" t="s">
        <v>114</v>
      </c>
      <c r="B24" s="60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2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2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2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2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2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2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2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2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2.7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2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2.7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2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2.7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2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2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2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2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2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2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2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2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2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2026-01-03T14:22:08Z</dcterms:created>
  <dc:creator>Smith, Chris LCDR USN USNA Annapolis</dc:creator>
</cp:coreProperties>
</file>